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 filterPrivacy="1"/>
  <xr:revisionPtr revIDLastSave="0" documentId="13_ncr:1_{5FA9A7DB-8B16-402F-ABEA-43697B93C62A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Feuil1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A30" i="1" l="1"/>
  <c r="Z30" i="1"/>
  <c r="Y30" i="1"/>
  <c r="X30" i="1"/>
  <c r="W30" i="1"/>
  <c r="U30" i="1"/>
  <c r="T30" i="1"/>
  <c r="S30" i="1"/>
  <c r="P30" i="1"/>
  <c r="N30" i="1"/>
  <c r="M30" i="1"/>
  <c r="L30" i="1"/>
  <c r="K30" i="1"/>
  <c r="J30" i="1"/>
  <c r="I30" i="1"/>
  <c r="H30" i="1"/>
  <c r="G30" i="1"/>
  <c r="F30" i="1"/>
  <c r="E30" i="1"/>
  <c r="D30" i="1"/>
  <c r="Q27" i="1"/>
  <c r="Q30" i="1" s="1"/>
  <c r="O27" i="1"/>
  <c r="O30" i="1" s="1"/>
  <c r="R10" i="1"/>
  <c r="R30" i="1" s="1"/>
  <c r="AB4" i="1"/>
  <c r="AB30" i="1" s="1"/>
  <c r="V4" i="1"/>
  <c r="V30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Auteur</author>
  </authors>
  <commentList>
    <comment ref="AA18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Vérifier les chiffres</t>
        </r>
      </text>
    </comment>
  </commentList>
</comments>
</file>

<file path=xl/sharedStrings.xml><?xml version="1.0" encoding="utf-8"?>
<sst xmlns="http://schemas.openxmlformats.org/spreadsheetml/2006/main" count="84" uniqueCount="70">
  <si>
    <t>Année de mise en service</t>
  </si>
  <si>
    <t xml:space="preserve"> 1996/1997</t>
  </si>
  <si>
    <t>1997/1998</t>
  </si>
  <si>
    <t>1998/1999</t>
  </si>
  <si>
    <t>1999/2000</t>
  </si>
  <si>
    <t>2000/2001</t>
  </si>
  <si>
    <t>2001/2002</t>
  </si>
  <si>
    <t>2002/2003</t>
  </si>
  <si>
    <t>2003/2004</t>
  </si>
  <si>
    <t>2004/2005</t>
  </si>
  <si>
    <t>2005/2006</t>
  </si>
  <si>
    <t>2006/2007</t>
  </si>
  <si>
    <t>2007/2008</t>
  </si>
  <si>
    <t>2008/2009</t>
  </si>
  <si>
    <t>2009/2010</t>
  </si>
  <si>
    <t>2010/2011</t>
  </si>
  <si>
    <t>2011/2012</t>
  </si>
  <si>
    <t>2013/2014</t>
  </si>
  <si>
    <t>2014/2015</t>
  </si>
  <si>
    <t>2016-2017</t>
  </si>
  <si>
    <t>2017-2018</t>
  </si>
  <si>
    <t>2018-2019</t>
  </si>
  <si>
    <t>2019-2020</t>
  </si>
  <si>
    <t>2020-2021</t>
  </si>
  <si>
    <t>2021-2022</t>
  </si>
  <si>
    <t>ARIANA</t>
  </si>
  <si>
    <t>Soukra</t>
  </si>
  <si>
    <t>Borj Touil</t>
  </si>
  <si>
    <t>NABEUL</t>
  </si>
  <si>
    <t>1989-2003</t>
  </si>
  <si>
    <t>Kelibia</t>
  </si>
  <si>
    <t>ZAGHOUAN</t>
  </si>
  <si>
    <t>Sidi Mrayeh</t>
  </si>
  <si>
    <t>El Khdhirat</t>
  </si>
  <si>
    <t>SILIANA</t>
  </si>
  <si>
    <t>Médiouna</t>
  </si>
  <si>
    <t>SOUSSE</t>
  </si>
  <si>
    <t>Zaouiet Sousse</t>
  </si>
  <si>
    <t>M'saken</t>
  </si>
  <si>
    <t>MONASTIR</t>
  </si>
  <si>
    <t>Ouerdanine</t>
  </si>
  <si>
    <t>MAHDIA</t>
  </si>
  <si>
    <t>Dkhila</t>
  </si>
  <si>
    <t>KAIROUAN</t>
  </si>
  <si>
    <t>Dhraa Tammar</t>
  </si>
  <si>
    <t>KASSERINE</t>
  </si>
  <si>
    <t>Oued Essid</t>
  </si>
  <si>
    <t>Sbeitla</t>
  </si>
  <si>
    <t>SFAX</t>
  </si>
  <si>
    <t>El Hajeb</t>
  </si>
  <si>
    <t>El Hancha</t>
  </si>
  <si>
    <t>-</t>
  </si>
  <si>
    <t>GAFSA</t>
  </si>
  <si>
    <t>Aguila</t>
  </si>
  <si>
    <t>GABES</t>
  </si>
  <si>
    <t>Dissa</t>
  </si>
  <si>
    <t>1999-2007</t>
  </si>
  <si>
    <t>El Hamma</t>
  </si>
  <si>
    <t>MEDENINE</t>
  </si>
  <si>
    <t>Oueljet Elkhodher</t>
  </si>
  <si>
    <t>Telbet</t>
  </si>
  <si>
    <t>Maghzel</t>
  </si>
  <si>
    <t>TATAOUINE</t>
  </si>
  <si>
    <t>El bhira</t>
  </si>
  <si>
    <t>TOTAL</t>
  </si>
  <si>
    <t>Bir Rommana, Souhil, Messadi, Beni Khiar, Haouaria</t>
  </si>
  <si>
    <t>Lamta-Sayada-Bouhjar</t>
  </si>
  <si>
    <t>2015-2016</t>
  </si>
  <si>
    <t>CRDA</t>
  </si>
  <si>
    <t>Périmètres irrigués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</si>
</sst>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;[Red]#,##0.00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  <charset val="178"/>
    </font>
    <font>
      <b/>
      <sz val="10"/>
      <name val="Times New Roman"/>
      <family val="1"/>
      <charset val="1"/>
    </font>
    <font>
      <b/>
      <sz val="12"/>
      <name val="Times New Roman"/>
      <family val="1"/>
      <charset val="1"/>
    </font>
    <font>
      <b/>
      <sz val="12"/>
      <color theme="1"/>
      <name val="Times New Roman"/>
      <family val="1"/>
      <charset val="1"/>
    </font>
    <font>
      <sz val="12"/>
      <name val="Times New Roman"/>
      <family val="1"/>
      <charset val="1"/>
    </font>
    <font>
      <sz val="11"/>
      <name val="Times New Roman"/>
      <family val="1"/>
      <charset val="1"/>
    </font>
    <font>
      <sz val="10"/>
      <name val="Times New Roman"/>
      <family val="1"/>
      <charset val="1"/>
    </font>
    <font>
      <sz val="12"/>
      <color theme="1"/>
      <name val="Times New Roman"/>
      <family val="1"/>
      <charset val="1"/>
    </font>
    <font>
      <sz val="12"/>
      <name val="Times New Roman"/>
      <family val="1"/>
    </font>
    <font>
      <sz val="11"/>
      <color theme="1"/>
      <name val="Times New Roman"/>
      <family val="1"/>
      <charset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4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41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</borders>
  <cellStyleXfs count="2">
    <xf numFmtId="0" fontId="0" fillId="0" borderId="0"/>
    <xf numFmtId="0" fontId="2" fillId="0" borderId="0"/>
  </cellStyleXfs>
  <cellXfs count="89">
    <xf numFmtId="0" fontId="0" fillId="0" borderId="0" xfId="0"/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 readingOrder="2"/>
    </xf>
    <xf numFmtId="0" fontId="4" fillId="2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5" fillId="3" borderId="1" xfId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vertical="center" wrapText="1"/>
    </xf>
    <xf numFmtId="0" fontId="5" fillId="3" borderId="3" xfId="0" applyFont="1" applyFill="1" applyBorder="1" applyAlignment="1">
      <alignment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3" fontId="6" fillId="0" borderId="1" xfId="1" applyNumberFormat="1" applyFont="1" applyBorder="1" applyAlignment="1">
      <alignment horizontal="center" vertical="center" wrapText="1"/>
    </xf>
    <xf numFmtId="3" fontId="6" fillId="2" borderId="1" xfId="1" applyNumberFormat="1" applyFont="1" applyFill="1" applyBorder="1" applyAlignment="1">
      <alignment horizontal="center" vertical="center" wrapText="1"/>
    </xf>
    <xf numFmtId="3" fontId="6" fillId="0" borderId="1" xfId="1" applyNumberFormat="1" applyFont="1" applyFill="1" applyBorder="1" applyAlignment="1">
      <alignment horizontal="center" vertical="center" wrapText="1"/>
    </xf>
    <xf numFmtId="3" fontId="6" fillId="0" borderId="1" xfId="1" applyNumberFormat="1" applyFont="1" applyFill="1" applyBorder="1" applyAlignment="1">
      <alignment horizontal="center" vertical="center"/>
    </xf>
    <xf numFmtId="3" fontId="7" fillId="0" borderId="1" xfId="1" applyNumberFormat="1" applyFont="1" applyFill="1" applyBorder="1" applyAlignment="1">
      <alignment horizontal="center" vertical="center"/>
    </xf>
    <xf numFmtId="3" fontId="8" fillId="0" borderId="1" xfId="1" applyNumberFormat="1" applyFont="1" applyFill="1" applyBorder="1" applyAlignment="1">
      <alignment horizontal="center" vertical="center"/>
    </xf>
    <xf numFmtId="3" fontId="9" fillId="3" borderId="1" xfId="1" applyNumberFormat="1" applyFont="1" applyFill="1" applyBorder="1" applyAlignment="1">
      <alignment horizontal="center" vertical="center"/>
    </xf>
    <xf numFmtId="3" fontId="9" fillId="3" borderId="2" xfId="0" applyNumberFormat="1" applyFont="1" applyFill="1" applyBorder="1" applyAlignment="1">
      <alignment horizontal="center" vertical="center"/>
    </xf>
    <xf numFmtId="3" fontId="9" fillId="3" borderId="3" xfId="0" applyNumberFormat="1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3" fontId="10" fillId="0" borderId="3" xfId="0" applyNumberFormat="1" applyFont="1" applyFill="1" applyBorder="1" applyAlignment="1">
      <alignment horizontal="center" vertical="center"/>
    </xf>
    <xf numFmtId="0" fontId="10" fillId="0" borderId="3" xfId="0" applyNumberFormat="1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3" fontId="6" fillId="2" borderId="1" xfId="1" applyNumberFormat="1" applyFont="1" applyFill="1" applyBorder="1" applyAlignment="1">
      <alignment horizontal="center" vertical="center"/>
    </xf>
    <xf numFmtId="3" fontId="9" fillId="4" borderId="1" xfId="1" applyNumberFormat="1" applyFont="1" applyFill="1" applyBorder="1" applyAlignment="1">
      <alignment horizontal="center" vertical="center" wrapText="1" readingOrder="1"/>
    </xf>
    <xf numFmtId="3" fontId="9" fillId="3" borderId="2" xfId="0" applyNumberFormat="1" applyFont="1" applyFill="1" applyBorder="1" applyAlignment="1">
      <alignment horizontal="center" vertical="center" wrapText="1" readingOrder="1"/>
    </xf>
    <xf numFmtId="3" fontId="9" fillId="3" borderId="3" xfId="0" applyNumberFormat="1" applyFont="1" applyFill="1" applyBorder="1" applyAlignment="1">
      <alignment horizontal="center" vertical="center" wrapText="1" readingOrder="1"/>
    </xf>
    <xf numFmtId="0" fontId="0" fillId="0" borderId="3" xfId="0" applyBorder="1"/>
    <xf numFmtId="3" fontId="9" fillId="4" borderId="1" xfId="1" applyNumberFormat="1" applyFont="1" applyFill="1" applyBorder="1" applyAlignment="1">
      <alignment horizontal="center" vertical="center" wrapText="1"/>
    </xf>
    <xf numFmtId="3" fontId="9" fillId="3" borderId="2" xfId="0" applyNumberFormat="1" applyFont="1" applyFill="1" applyBorder="1" applyAlignment="1">
      <alignment horizontal="center" vertical="center" wrapText="1"/>
    </xf>
    <xf numFmtId="3" fontId="9" fillId="3" borderId="3" xfId="0" applyNumberFormat="1" applyFont="1" applyFill="1" applyBorder="1" applyAlignment="1">
      <alignment horizontal="center" vertical="center" wrapText="1"/>
    </xf>
    <xf numFmtId="3" fontId="9" fillId="4" borderId="3" xfId="1" applyNumberFormat="1" applyFont="1" applyFill="1" applyBorder="1" applyAlignment="1">
      <alignment horizontal="center" vertical="center" wrapText="1" readingOrder="1"/>
    </xf>
    <xf numFmtId="0" fontId="12" fillId="0" borderId="3" xfId="0" applyFont="1" applyFill="1" applyBorder="1"/>
    <xf numFmtId="0" fontId="6" fillId="2" borderId="1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3" fontId="9" fillId="3" borderId="4" xfId="1" applyNumberFormat="1" applyFont="1" applyFill="1" applyBorder="1" applyAlignment="1">
      <alignment horizontal="center" vertical="center"/>
    </xf>
    <xf numFmtId="3" fontId="9" fillId="3" borderId="3" xfId="1" applyNumberFormat="1" applyFont="1" applyFill="1" applyBorder="1" applyAlignment="1">
      <alignment horizontal="center" vertical="center"/>
    </xf>
    <xf numFmtId="3" fontId="4" fillId="0" borderId="1" xfId="1" applyNumberFormat="1" applyFont="1" applyBorder="1" applyAlignment="1">
      <alignment horizontal="center" vertical="center" wrapText="1"/>
    </xf>
    <xf numFmtId="3" fontId="4" fillId="0" borderId="1" xfId="1" applyNumberFormat="1" applyFont="1" applyFill="1" applyBorder="1" applyAlignment="1">
      <alignment horizontal="center" vertical="center" wrapText="1"/>
    </xf>
    <xf numFmtId="3" fontId="4" fillId="0" borderId="1" xfId="1" applyNumberFormat="1" applyFont="1" applyFill="1" applyBorder="1" applyAlignment="1">
      <alignment horizontal="center" vertical="center"/>
    </xf>
    <xf numFmtId="3" fontId="5" fillId="3" borderId="1" xfId="1" applyNumberFormat="1" applyFont="1" applyFill="1" applyBorder="1" applyAlignment="1">
      <alignment horizontal="center" vertical="center"/>
    </xf>
    <xf numFmtId="3" fontId="5" fillId="3" borderId="4" xfId="1" applyNumberFormat="1" applyFont="1" applyFill="1" applyBorder="1" applyAlignment="1">
      <alignment horizontal="center" vertical="center"/>
    </xf>
    <xf numFmtId="3" fontId="5" fillId="3" borderId="3" xfId="1" applyNumberFormat="1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3" fontId="6" fillId="0" borderId="9" xfId="1" applyNumberFormat="1" applyFont="1" applyFill="1" applyBorder="1" applyAlignment="1">
      <alignment vertical="center"/>
    </xf>
    <xf numFmtId="0" fontId="3" fillId="0" borderId="3" xfId="1" applyFont="1" applyBorder="1" applyAlignment="1">
      <alignment horizontal="center" vertical="center"/>
    </xf>
    <xf numFmtId="3" fontId="6" fillId="0" borderId="4" xfId="1" applyNumberFormat="1" applyFont="1" applyFill="1" applyBorder="1" applyAlignment="1">
      <alignment horizontal="center" vertical="center"/>
    </xf>
    <xf numFmtId="3" fontId="6" fillId="0" borderId="6" xfId="1" applyNumberFormat="1" applyFont="1" applyFill="1" applyBorder="1" applyAlignment="1">
      <alignment horizontal="center" vertical="center"/>
    </xf>
    <xf numFmtId="3" fontId="6" fillId="0" borderId="9" xfId="1" applyNumberFormat="1" applyFont="1" applyFill="1" applyBorder="1" applyAlignment="1">
      <alignment horizontal="center" vertical="center"/>
    </xf>
    <xf numFmtId="3" fontId="6" fillId="2" borderId="4" xfId="1" applyNumberFormat="1" applyFont="1" applyFill="1" applyBorder="1" applyAlignment="1">
      <alignment horizontal="center" vertical="center" wrapText="1" readingOrder="1"/>
    </xf>
    <xf numFmtId="3" fontId="6" fillId="2" borderId="6" xfId="1" applyNumberFormat="1" applyFont="1" applyFill="1" applyBorder="1" applyAlignment="1">
      <alignment horizontal="center" vertical="center" wrapText="1" readingOrder="1"/>
    </xf>
    <xf numFmtId="3" fontId="6" fillId="2" borderId="9" xfId="1" applyNumberFormat="1" applyFont="1" applyFill="1" applyBorder="1" applyAlignment="1">
      <alignment horizontal="center" vertical="center" wrapText="1" readingOrder="1"/>
    </xf>
    <xf numFmtId="0" fontId="3" fillId="0" borderId="4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3" fontId="6" fillId="0" borderId="4" xfId="1" applyNumberFormat="1" applyFont="1" applyFill="1" applyBorder="1" applyAlignment="1">
      <alignment horizontal="center" vertical="center" wrapText="1"/>
    </xf>
    <xf numFmtId="3" fontId="6" fillId="0" borderId="6" xfId="1" applyNumberFormat="1" applyFont="1" applyFill="1" applyBorder="1" applyAlignment="1">
      <alignment horizontal="center" vertical="center" wrapText="1"/>
    </xf>
    <xf numFmtId="3" fontId="6" fillId="0" borderId="9" xfId="1" applyNumberFormat="1" applyFont="1" applyFill="1" applyBorder="1" applyAlignment="1">
      <alignment horizontal="center" vertical="center" wrapText="1"/>
    </xf>
    <xf numFmtId="3" fontId="6" fillId="0" borderId="4" xfId="1" applyNumberFormat="1" applyFont="1" applyBorder="1" applyAlignment="1">
      <alignment horizontal="center" vertical="center" wrapText="1"/>
    </xf>
    <xf numFmtId="3" fontId="6" fillId="0" borderId="6" xfId="1" applyNumberFormat="1" applyFont="1" applyBorder="1" applyAlignment="1">
      <alignment horizontal="center" vertical="center" wrapText="1"/>
    </xf>
    <xf numFmtId="3" fontId="6" fillId="0" borderId="9" xfId="1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3" fontId="6" fillId="2" borderId="4" xfId="1" applyNumberFormat="1" applyFont="1" applyFill="1" applyBorder="1" applyAlignment="1">
      <alignment horizontal="center" vertical="center" wrapText="1"/>
    </xf>
    <xf numFmtId="3" fontId="6" fillId="2" borderId="6" xfId="1" applyNumberFormat="1" applyFont="1" applyFill="1" applyBorder="1" applyAlignment="1">
      <alignment horizontal="center" vertical="center" wrapText="1"/>
    </xf>
    <xf numFmtId="3" fontId="6" fillId="2" borderId="9" xfId="1" applyNumberFormat="1" applyFont="1" applyFill="1" applyBorder="1" applyAlignment="1">
      <alignment horizontal="center" vertical="center" wrapText="1"/>
    </xf>
    <xf numFmtId="164" fontId="8" fillId="2" borderId="4" xfId="1" applyNumberFormat="1" applyFont="1" applyFill="1" applyBorder="1" applyAlignment="1">
      <alignment horizontal="center" vertical="center" wrapText="1" readingOrder="1"/>
    </xf>
    <xf numFmtId="164" fontId="8" fillId="2" borderId="6" xfId="1" applyNumberFormat="1" applyFont="1" applyFill="1" applyBorder="1" applyAlignment="1">
      <alignment horizontal="center" vertical="center" wrapText="1" readingOrder="1"/>
    </xf>
    <xf numFmtId="164" fontId="8" fillId="2" borderId="9" xfId="1" applyNumberFormat="1" applyFont="1" applyFill="1" applyBorder="1" applyAlignment="1">
      <alignment horizontal="center" vertical="center" wrapText="1" readingOrder="1"/>
    </xf>
    <xf numFmtId="3" fontId="9" fillId="3" borderId="4" xfId="1" applyNumberFormat="1" applyFont="1" applyFill="1" applyBorder="1" applyAlignment="1">
      <alignment horizontal="center" vertical="center"/>
    </xf>
    <xf numFmtId="3" fontId="9" fillId="3" borderId="6" xfId="1" applyNumberFormat="1" applyFont="1" applyFill="1" applyBorder="1" applyAlignment="1">
      <alignment horizontal="center" vertical="center"/>
    </xf>
    <xf numFmtId="3" fontId="9" fillId="3" borderId="9" xfId="1" applyNumberFormat="1" applyFont="1" applyFill="1" applyBorder="1" applyAlignment="1">
      <alignment horizontal="center" vertical="center"/>
    </xf>
    <xf numFmtId="3" fontId="9" fillId="3" borderId="5" xfId="1" applyNumberFormat="1" applyFont="1" applyFill="1" applyBorder="1" applyAlignment="1">
      <alignment horizontal="center" vertical="center"/>
    </xf>
    <xf numFmtId="3" fontId="9" fillId="3" borderId="7" xfId="1" applyNumberFormat="1" applyFont="1" applyFill="1" applyBorder="1" applyAlignment="1">
      <alignment horizontal="center" vertical="center"/>
    </xf>
    <xf numFmtId="3" fontId="9" fillId="3" borderId="10" xfId="1" applyNumberFormat="1" applyFont="1" applyFill="1" applyBorder="1" applyAlignment="1">
      <alignment horizontal="center" vertical="center"/>
    </xf>
    <xf numFmtId="3" fontId="9" fillId="3" borderId="2" xfId="0" applyNumberFormat="1" applyFont="1" applyFill="1" applyBorder="1" applyAlignment="1">
      <alignment horizontal="center" vertical="center"/>
    </xf>
    <xf numFmtId="3" fontId="9" fillId="3" borderId="8" xfId="0" applyNumberFormat="1" applyFont="1" applyFill="1" applyBorder="1" applyAlignment="1">
      <alignment horizontal="center" vertical="center"/>
    </xf>
    <xf numFmtId="3" fontId="9" fillId="3" borderId="11" xfId="0" applyNumberFormat="1" applyFont="1" applyFill="1" applyBorder="1" applyAlignment="1">
      <alignment horizontal="center" vertical="center"/>
    </xf>
    <xf numFmtId="3" fontId="11" fillId="3" borderId="2" xfId="0" applyNumberFormat="1" applyFont="1" applyFill="1" applyBorder="1" applyAlignment="1">
      <alignment horizontal="center" vertical="center"/>
    </xf>
    <xf numFmtId="3" fontId="11" fillId="3" borderId="8" xfId="0" applyNumberFormat="1" applyFont="1" applyFill="1" applyBorder="1" applyAlignment="1">
      <alignment horizontal="center" vertical="center"/>
    </xf>
    <xf numFmtId="3" fontId="11" fillId="3" borderId="11" xfId="0" applyNumberFormat="1" applyFont="1" applyFill="1" applyBorder="1" applyAlignment="1">
      <alignment horizontal="center" vertical="center"/>
    </xf>
    <xf numFmtId="3" fontId="9" fillId="3" borderId="13" xfId="0" applyNumberFormat="1" applyFont="1" applyFill="1" applyBorder="1" applyAlignment="1">
      <alignment horizontal="center" vertical="center"/>
    </xf>
    <xf numFmtId="3" fontId="9" fillId="3" borderId="3" xfId="0" applyNumberFormat="1" applyFont="1" applyFill="1" applyBorder="1" applyAlignment="1">
      <alignment horizontal="center" vertical="center"/>
    </xf>
    <xf numFmtId="0" fontId="3" fillId="0" borderId="1" xfId="1" applyFont="1" applyBorder="1" applyAlignment="1">
      <alignment horizontal="left" vertical="center"/>
    </xf>
    <xf numFmtId="0" fontId="3" fillId="0" borderId="4" xfId="1" applyFont="1" applyBorder="1" applyAlignment="1">
      <alignment horizontal="left" vertical="center"/>
    </xf>
    <xf numFmtId="0" fontId="3" fillId="0" borderId="12" xfId="1" applyFont="1" applyBorder="1" applyAlignment="1">
      <alignment horizontal="left" vertical="center"/>
    </xf>
  </cellXfs>
  <cellStyles count="2">
    <cellStyle name="Normal" xfId="0" builtinId="0"/>
    <cellStyle name="Normal 2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30"/>
  <sheetViews>
    <sheetView tabSelected="1" workbookViewId="0">
      <selection activeCell="H35" sqref="H35"/>
    </sheetView>
  </sheetViews>
  <sheetFormatPr baseColWidth="10" defaultColWidth="9.140625" defaultRowHeight="15" x14ac:dyDescent="0.25"/>
  <cols>
    <col min="1" max="1" width="11.28515625" bestFit="1" customWidth="1"/>
    <col min="2" max="2" width="28.140625" customWidth="1"/>
    <col min="3" max="3" width="11.5703125" customWidth="1"/>
    <col min="4" max="4" width="10.5703125" customWidth="1"/>
    <col min="5" max="5" width="11.28515625" customWidth="1"/>
    <col min="6" max="7" width="11.140625" customWidth="1"/>
    <col min="8" max="8" width="11.28515625" customWidth="1"/>
    <col min="9" max="9" width="13.140625" customWidth="1"/>
    <col min="10" max="10" width="10.7109375" customWidth="1"/>
    <col min="11" max="11" width="11.28515625" customWidth="1"/>
    <col min="12" max="12" width="13.28515625" customWidth="1"/>
    <col min="13" max="24" width="11.28515625" bestFit="1" customWidth="1"/>
    <col min="25" max="25" width="13" customWidth="1"/>
    <col min="26" max="26" width="12.42578125" customWidth="1"/>
    <col min="27" max="27" width="11.5703125" customWidth="1"/>
    <col min="28" max="28" width="12.85546875" customWidth="1"/>
  </cols>
  <sheetData>
    <row r="1" spans="1:28" ht="47.25" x14ac:dyDescent="0.25">
      <c r="A1" s="9" t="s">
        <v>68</v>
      </c>
      <c r="B1" s="9" t="s">
        <v>69</v>
      </c>
      <c r="C1" s="1" t="s">
        <v>0</v>
      </c>
      <c r="D1" s="2" t="s">
        <v>1</v>
      </c>
      <c r="E1" s="1" t="s">
        <v>2</v>
      </c>
      <c r="F1" s="1" t="s">
        <v>3</v>
      </c>
      <c r="G1" s="1" t="s">
        <v>4</v>
      </c>
      <c r="H1" s="3" t="s">
        <v>5</v>
      </c>
      <c r="I1" s="4" t="s">
        <v>6</v>
      </c>
      <c r="J1" s="4" t="s">
        <v>7</v>
      </c>
      <c r="K1" s="4" t="s">
        <v>8</v>
      </c>
      <c r="L1" s="4" t="s">
        <v>9</v>
      </c>
      <c r="M1" s="4" t="s">
        <v>10</v>
      </c>
      <c r="N1" s="4" t="s">
        <v>11</v>
      </c>
      <c r="O1" s="4" t="s">
        <v>12</v>
      </c>
      <c r="P1" s="4" t="s">
        <v>13</v>
      </c>
      <c r="Q1" s="4" t="s">
        <v>14</v>
      </c>
      <c r="R1" s="4" t="s">
        <v>15</v>
      </c>
      <c r="S1" s="4" t="s">
        <v>16</v>
      </c>
      <c r="T1" s="5" t="s">
        <v>17</v>
      </c>
      <c r="U1" s="5" t="s">
        <v>18</v>
      </c>
      <c r="V1" s="6" t="s">
        <v>67</v>
      </c>
      <c r="W1" s="6" t="s">
        <v>19</v>
      </c>
      <c r="X1" s="7" t="s">
        <v>20</v>
      </c>
      <c r="Y1" s="8" t="s">
        <v>21</v>
      </c>
      <c r="Z1" s="8" t="s">
        <v>22</v>
      </c>
      <c r="AA1" s="8" t="s">
        <v>23</v>
      </c>
      <c r="AB1" s="8" t="s">
        <v>24</v>
      </c>
    </row>
    <row r="2" spans="1:28" ht="15.75" x14ac:dyDescent="0.25">
      <c r="A2" s="86" t="s">
        <v>25</v>
      </c>
      <c r="B2" s="9" t="s">
        <v>26</v>
      </c>
      <c r="C2" s="9">
        <v>1962</v>
      </c>
      <c r="D2" s="11">
        <v>876464</v>
      </c>
      <c r="E2" s="11">
        <v>624352</v>
      </c>
      <c r="F2" s="11">
        <v>1003865</v>
      </c>
      <c r="G2" s="11">
        <v>1097700</v>
      </c>
      <c r="H2" s="12">
        <v>1534825</v>
      </c>
      <c r="I2" s="13">
        <v>1525475</v>
      </c>
      <c r="J2" s="13">
        <v>525006</v>
      </c>
      <c r="K2" s="13">
        <v>525006</v>
      </c>
      <c r="L2" s="13">
        <v>525000</v>
      </c>
      <c r="M2" s="14">
        <v>773064</v>
      </c>
      <c r="N2" s="14">
        <v>825605</v>
      </c>
      <c r="O2" s="15">
        <v>1208500</v>
      </c>
      <c r="P2" s="14">
        <v>853373</v>
      </c>
      <c r="Q2" s="16">
        <v>1001500</v>
      </c>
      <c r="R2" s="15">
        <v>1007500</v>
      </c>
      <c r="S2" s="15">
        <v>1112500</v>
      </c>
      <c r="T2" s="17">
        <v>851740</v>
      </c>
      <c r="U2" s="17">
        <v>853810</v>
      </c>
      <c r="V2" s="17">
        <v>853810</v>
      </c>
      <c r="W2" s="18">
        <v>875250</v>
      </c>
      <c r="X2" s="19">
        <v>831478</v>
      </c>
      <c r="Y2" s="19">
        <v>831478</v>
      </c>
      <c r="Z2" s="20">
        <v>833500</v>
      </c>
      <c r="AA2" s="21">
        <v>803500</v>
      </c>
      <c r="AB2" s="21">
        <v>612500</v>
      </c>
    </row>
    <row r="3" spans="1:28" ht="15.75" x14ac:dyDescent="0.25">
      <c r="A3" s="86" t="s">
        <v>25</v>
      </c>
      <c r="B3" s="9" t="s">
        <v>27</v>
      </c>
      <c r="C3" s="9">
        <v>1989</v>
      </c>
      <c r="D3" s="11">
        <v>1386383</v>
      </c>
      <c r="E3" s="11">
        <v>997335</v>
      </c>
      <c r="F3" s="11">
        <v>1928418</v>
      </c>
      <c r="G3" s="11">
        <v>3621520</v>
      </c>
      <c r="H3" s="12">
        <v>3822780</v>
      </c>
      <c r="I3" s="13">
        <v>7635350</v>
      </c>
      <c r="J3" s="13">
        <v>755604</v>
      </c>
      <c r="K3" s="13">
        <v>755604</v>
      </c>
      <c r="L3" s="13">
        <v>980850</v>
      </c>
      <c r="M3" s="14">
        <v>2623000</v>
      </c>
      <c r="N3" s="14">
        <v>2705850</v>
      </c>
      <c r="O3" s="14">
        <v>7726500</v>
      </c>
      <c r="P3" s="14">
        <v>4586250</v>
      </c>
      <c r="Q3" s="14">
        <v>4586442</v>
      </c>
      <c r="R3" s="14">
        <v>8234000</v>
      </c>
      <c r="S3" s="14">
        <v>5425000</v>
      </c>
      <c r="T3" s="17">
        <v>5169005</v>
      </c>
      <c r="U3" s="17">
        <v>3116075</v>
      </c>
      <c r="V3" s="17">
        <v>3870450</v>
      </c>
      <c r="W3" s="18">
        <v>2813000</v>
      </c>
      <c r="X3" s="19">
        <v>3547100</v>
      </c>
      <c r="Y3" s="19">
        <v>3706500</v>
      </c>
      <c r="Z3" s="22">
        <v>3030250</v>
      </c>
      <c r="AA3" s="21">
        <v>3069500</v>
      </c>
      <c r="AB3" s="21">
        <v>1604000</v>
      </c>
    </row>
    <row r="4" spans="1:28" ht="15.75" customHeight="1" x14ac:dyDescent="0.25">
      <c r="A4" s="87" t="s">
        <v>28</v>
      </c>
      <c r="B4" s="55" t="s">
        <v>65</v>
      </c>
      <c r="C4" s="55" t="s">
        <v>29</v>
      </c>
      <c r="D4" s="61">
        <v>724760</v>
      </c>
      <c r="E4" s="61">
        <v>1139080</v>
      </c>
      <c r="F4" s="61">
        <v>1007765</v>
      </c>
      <c r="G4" s="61">
        <v>1067706</v>
      </c>
      <c r="H4" s="66">
        <v>1577276</v>
      </c>
      <c r="I4" s="58">
        <v>1834974</v>
      </c>
      <c r="J4" s="58">
        <v>1189060</v>
      </c>
      <c r="K4" s="58">
        <v>1189061</v>
      </c>
      <c r="L4" s="58">
        <v>1512806</v>
      </c>
      <c r="M4" s="49">
        <v>1709812</v>
      </c>
      <c r="N4" s="49">
        <v>1488677</v>
      </c>
      <c r="O4" s="49">
        <v>1913045</v>
      </c>
      <c r="P4" s="49">
        <v>1716487</v>
      </c>
      <c r="Q4" s="52">
        <v>1493592</v>
      </c>
      <c r="R4" s="52">
        <v>2112148</v>
      </c>
      <c r="S4" s="69">
        <v>2102000</v>
      </c>
      <c r="T4" s="72">
        <v>1414000</v>
      </c>
      <c r="U4" s="72">
        <v>1094478</v>
      </c>
      <c r="V4" s="75">
        <f>567000+86000+286730+94390+207410</f>
        <v>1241530</v>
      </c>
      <c r="W4" s="78">
        <v>1106100</v>
      </c>
      <c r="X4" s="81">
        <v>2139490</v>
      </c>
      <c r="Y4" s="64">
        <v>1494580</v>
      </c>
      <c r="Z4" s="65">
        <v>1881404</v>
      </c>
      <c r="AA4" s="65">
        <v>2340780</v>
      </c>
      <c r="AB4" s="65">
        <f>1403950+846180</f>
        <v>2250130</v>
      </c>
    </row>
    <row r="5" spans="1:28" ht="15.75" customHeight="1" x14ac:dyDescent="0.25">
      <c r="A5" s="87" t="s">
        <v>28</v>
      </c>
      <c r="B5" s="56"/>
      <c r="C5" s="56"/>
      <c r="D5" s="62"/>
      <c r="E5" s="62"/>
      <c r="F5" s="62"/>
      <c r="G5" s="62"/>
      <c r="H5" s="67"/>
      <c r="I5" s="59"/>
      <c r="J5" s="59"/>
      <c r="K5" s="59"/>
      <c r="L5" s="59"/>
      <c r="M5" s="50"/>
      <c r="N5" s="50"/>
      <c r="O5" s="50"/>
      <c r="P5" s="50"/>
      <c r="Q5" s="53"/>
      <c r="R5" s="53"/>
      <c r="S5" s="70"/>
      <c r="T5" s="73"/>
      <c r="U5" s="73"/>
      <c r="V5" s="76"/>
      <c r="W5" s="79"/>
      <c r="X5" s="82"/>
      <c r="Y5" s="64"/>
      <c r="Z5" s="65"/>
      <c r="AA5" s="65"/>
      <c r="AB5" s="65"/>
    </row>
    <row r="6" spans="1:28" ht="15.75" customHeight="1" x14ac:dyDescent="0.25">
      <c r="A6" s="87" t="s">
        <v>28</v>
      </c>
      <c r="B6" s="56"/>
      <c r="C6" s="56"/>
      <c r="D6" s="62"/>
      <c r="E6" s="62"/>
      <c r="F6" s="62"/>
      <c r="G6" s="62"/>
      <c r="H6" s="67"/>
      <c r="I6" s="59"/>
      <c r="J6" s="59"/>
      <c r="K6" s="59"/>
      <c r="L6" s="59"/>
      <c r="M6" s="50"/>
      <c r="N6" s="50"/>
      <c r="O6" s="50"/>
      <c r="P6" s="50"/>
      <c r="Q6" s="53"/>
      <c r="R6" s="53"/>
      <c r="S6" s="70"/>
      <c r="T6" s="73"/>
      <c r="U6" s="73"/>
      <c r="V6" s="76"/>
      <c r="W6" s="79"/>
      <c r="X6" s="82"/>
      <c r="Y6" s="64"/>
      <c r="Z6" s="65"/>
      <c r="AA6" s="65"/>
      <c r="AB6" s="65"/>
    </row>
    <row r="7" spans="1:28" ht="15.75" customHeight="1" x14ac:dyDescent="0.25">
      <c r="A7" s="87" t="s">
        <v>28</v>
      </c>
      <c r="B7" s="56"/>
      <c r="C7" s="56"/>
      <c r="D7" s="62"/>
      <c r="E7" s="62"/>
      <c r="F7" s="62"/>
      <c r="G7" s="62"/>
      <c r="H7" s="67"/>
      <c r="I7" s="59"/>
      <c r="J7" s="59"/>
      <c r="K7" s="59"/>
      <c r="L7" s="59"/>
      <c r="M7" s="50"/>
      <c r="N7" s="50"/>
      <c r="O7" s="50"/>
      <c r="P7" s="50"/>
      <c r="Q7" s="53"/>
      <c r="R7" s="53"/>
      <c r="S7" s="70"/>
      <c r="T7" s="73"/>
      <c r="U7" s="73"/>
      <c r="V7" s="76"/>
      <c r="W7" s="79"/>
      <c r="X7" s="82"/>
      <c r="Y7" s="64"/>
      <c r="Z7" s="65"/>
      <c r="AA7" s="65"/>
      <c r="AB7" s="65"/>
    </row>
    <row r="8" spans="1:28" ht="12" customHeight="1" x14ac:dyDescent="0.25">
      <c r="A8" s="87" t="s">
        <v>28</v>
      </c>
      <c r="B8" s="57"/>
      <c r="C8" s="57"/>
      <c r="D8" s="63"/>
      <c r="E8" s="63"/>
      <c r="F8" s="63"/>
      <c r="G8" s="63"/>
      <c r="H8" s="68"/>
      <c r="I8" s="60"/>
      <c r="J8" s="60"/>
      <c r="K8" s="60"/>
      <c r="L8" s="60"/>
      <c r="M8" s="51"/>
      <c r="N8" s="51"/>
      <c r="O8" s="51"/>
      <c r="P8" s="51"/>
      <c r="Q8" s="54"/>
      <c r="R8" s="54"/>
      <c r="S8" s="71"/>
      <c r="T8" s="74"/>
      <c r="U8" s="74"/>
      <c r="V8" s="77"/>
      <c r="W8" s="80"/>
      <c r="X8" s="83"/>
      <c r="Y8" s="64"/>
      <c r="Z8" s="65"/>
      <c r="AA8" s="65"/>
      <c r="AB8" s="65"/>
    </row>
    <row r="9" spans="1:28" ht="15.75" x14ac:dyDescent="0.25">
      <c r="A9" s="87" t="s">
        <v>28</v>
      </c>
      <c r="B9" s="9" t="s">
        <v>30</v>
      </c>
      <c r="C9" s="9">
        <v>2002</v>
      </c>
      <c r="D9" s="11"/>
      <c r="E9" s="11"/>
      <c r="F9" s="11"/>
      <c r="G9" s="11"/>
      <c r="H9" s="12"/>
      <c r="I9" s="11"/>
      <c r="J9" s="11"/>
      <c r="K9" s="11"/>
      <c r="L9" s="11"/>
      <c r="M9" s="11"/>
      <c r="N9" s="11"/>
      <c r="O9" s="14">
        <v>32000</v>
      </c>
      <c r="P9" s="14">
        <v>72000</v>
      </c>
      <c r="Q9" s="14">
        <v>43000</v>
      </c>
      <c r="R9" s="16">
        <v>100000</v>
      </c>
      <c r="S9" s="14">
        <v>100000</v>
      </c>
      <c r="T9" s="17">
        <v>25200</v>
      </c>
      <c r="U9" s="17"/>
      <c r="V9" s="17">
        <v>25200</v>
      </c>
      <c r="W9" s="18">
        <v>165000</v>
      </c>
      <c r="X9" s="19">
        <v>165000</v>
      </c>
      <c r="Y9" s="19">
        <v>165000</v>
      </c>
      <c r="Z9" s="20">
        <v>130000</v>
      </c>
      <c r="AA9" s="20">
        <v>36000</v>
      </c>
      <c r="AB9" s="20">
        <v>143000</v>
      </c>
    </row>
    <row r="10" spans="1:28" ht="15.75" x14ac:dyDescent="0.25">
      <c r="A10" s="88" t="s">
        <v>31</v>
      </c>
      <c r="B10" s="9" t="s">
        <v>32</v>
      </c>
      <c r="C10" s="9">
        <v>2015</v>
      </c>
      <c r="D10" s="11"/>
      <c r="E10" s="11"/>
      <c r="F10" s="11"/>
      <c r="G10" s="11"/>
      <c r="H10" s="12"/>
      <c r="I10" s="11"/>
      <c r="J10" s="11"/>
      <c r="K10" s="11"/>
      <c r="L10" s="11"/>
      <c r="M10" s="11"/>
      <c r="N10" s="11"/>
      <c r="O10" s="14"/>
      <c r="P10" s="14"/>
      <c r="Q10" s="14"/>
      <c r="R10" s="16">
        <f>628961+64517+198250+43950+158800</f>
        <v>1094478</v>
      </c>
      <c r="S10" s="14"/>
      <c r="T10" s="17"/>
      <c r="U10" s="17">
        <v>17000</v>
      </c>
      <c r="V10" s="17">
        <v>54101</v>
      </c>
      <c r="W10" s="18">
        <v>131000</v>
      </c>
      <c r="X10" s="19">
        <v>837900</v>
      </c>
      <c r="Y10" s="19">
        <v>75000</v>
      </c>
      <c r="Z10" s="20">
        <v>83000</v>
      </c>
      <c r="AA10" s="23">
        <v>16000</v>
      </c>
      <c r="AB10" s="23">
        <v>37412</v>
      </c>
    </row>
    <row r="11" spans="1:28" ht="15.75" x14ac:dyDescent="0.25">
      <c r="A11" s="88" t="s">
        <v>31</v>
      </c>
      <c r="B11" s="9" t="s">
        <v>33</v>
      </c>
      <c r="C11" s="9">
        <v>2017</v>
      </c>
      <c r="D11" s="11"/>
      <c r="E11" s="11"/>
      <c r="F11" s="11"/>
      <c r="G11" s="11"/>
      <c r="H11" s="12"/>
      <c r="I11" s="11"/>
      <c r="J11" s="11"/>
      <c r="K11" s="11"/>
      <c r="L11" s="11"/>
      <c r="M11" s="11"/>
      <c r="N11" s="11"/>
      <c r="O11" s="14"/>
      <c r="P11" s="14"/>
      <c r="Q11" s="14"/>
      <c r="R11" s="16"/>
      <c r="S11" s="14"/>
      <c r="T11" s="17"/>
      <c r="U11" s="17"/>
      <c r="V11" s="17"/>
      <c r="W11" s="18">
        <v>200000</v>
      </c>
      <c r="X11" s="19">
        <v>512884</v>
      </c>
      <c r="Y11" s="19">
        <v>65000</v>
      </c>
      <c r="Z11" s="23">
        <v>32042</v>
      </c>
      <c r="AA11" s="23">
        <v>57524</v>
      </c>
      <c r="AB11" s="23">
        <v>16000</v>
      </c>
    </row>
    <row r="12" spans="1:28" ht="15.75" x14ac:dyDescent="0.25">
      <c r="A12" s="86" t="s">
        <v>34</v>
      </c>
      <c r="B12" s="9" t="s">
        <v>35</v>
      </c>
      <c r="C12" s="9">
        <v>2006</v>
      </c>
      <c r="D12" s="11"/>
      <c r="E12" s="11"/>
      <c r="F12" s="11"/>
      <c r="G12" s="11"/>
      <c r="H12" s="12"/>
      <c r="I12" s="11"/>
      <c r="J12" s="11"/>
      <c r="K12" s="11"/>
      <c r="L12" s="11"/>
      <c r="M12" s="11"/>
      <c r="N12" s="11"/>
      <c r="O12" s="14">
        <v>41090</v>
      </c>
      <c r="P12" s="14">
        <v>41090</v>
      </c>
      <c r="Q12" s="24">
        <v>41090</v>
      </c>
      <c r="R12" s="24">
        <v>41090</v>
      </c>
      <c r="S12" s="14">
        <v>0</v>
      </c>
      <c r="T12" s="25">
        <v>0</v>
      </c>
      <c r="U12" s="25">
        <v>0</v>
      </c>
      <c r="V12" s="25">
        <v>32400</v>
      </c>
      <c r="W12" s="26">
        <v>641902</v>
      </c>
      <c r="X12" s="27">
        <v>65350</v>
      </c>
      <c r="Y12" s="19">
        <v>28460</v>
      </c>
      <c r="Z12" s="20">
        <v>29760</v>
      </c>
      <c r="AA12" s="20">
        <v>38300</v>
      </c>
      <c r="AB12" s="20">
        <v>38300</v>
      </c>
    </row>
    <row r="13" spans="1:28" ht="15.75" x14ac:dyDescent="0.25">
      <c r="A13" s="87" t="s">
        <v>36</v>
      </c>
      <c r="B13" s="9" t="s">
        <v>37</v>
      </c>
      <c r="C13" s="9">
        <v>1987</v>
      </c>
      <c r="D13" s="11">
        <v>126280</v>
      </c>
      <c r="E13" s="11">
        <v>146510</v>
      </c>
      <c r="F13" s="11">
        <v>215860</v>
      </c>
      <c r="G13" s="11">
        <v>227320</v>
      </c>
      <c r="H13" s="12">
        <v>461625</v>
      </c>
      <c r="I13" s="13">
        <v>515330</v>
      </c>
      <c r="J13" s="13">
        <v>572472</v>
      </c>
      <c r="K13" s="13">
        <v>423940</v>
      </c>
      <c r="L13" s="13">
        <v>553130</v>
      </c>
      <c r="M13" s="14">
        <v>532815</v>
      </c>
      <c r="N13" s="14">
        <v>541865</v>
      </c>
      <c r="O13" s="14">
        <v>770595</v>
      </c>
      <c r="P13" s="14">
        <v>559070</v>
      </c>
      <c r="Q13" s="14">
        <v>599070</v>
      </c>
      <c r="R13" s="14">
        <v>599070</v>
      </c>
      <c r="S13" s="14">
        <v>599070</v>
      </c>
      <c r="T13" s="17">
        <v>1437000</v>
      </c>
      <c r="U13" s="17">
        <v>725730</v>
      </c>
      <c r="V13" s="17">
        <v>720655</v>
      </c>
      <c r="W13" s="18">
        <v>210336</v>
      </c>
      <c r="X13" s="19">
        <v>419420</v>
      </c>
      <c r="Y13" s="19">
        <v>226394</v>
      </c>
      <c r="Z13" s="20">
        <v>195840</v>
      </c>
      <c r="AA13" s="20">
        <v>318780</v>
      </c>
      <c r="AB13" s="20">
        <v>921582</v>
      </c>
    </row>
    <row r="14" spans="1:28" ht="15.75" x14ac:dyDescent="0.25">
      <c r="A14" s="87" t="s">
        <v>36</v>
      </c>
      <c r="B14" s="9" t="s">
        <v>38</v>
      </c>
      <c r="C14" s="9">
        <v>2003</v>
      </c>
      <c r="D14" s="11"/>
      <c r="E14" s="11"/>
      <c r="F14" s="11"/>
      <c r="G14" s="11"/>
      <c r="H14" s="12"/>
      <c r="I14" s="11"/>
      <c r="J14" s="13">
        <v>135252</v>
      </c>
      <c r="K14" s="13">
        <v>215010</v>
      </c>
      <c r="L14" s="13">
        <v>242208</v>
      </c>
      <c r="M14" s="14">
        <v>253997</v>
      </c>
      <c r="N14" s="14">
        <v>222600</v>
      </c>
      <c r="O14" s="14">
        <v>297600</v>
      </c>
      <c r="P14" s="14">
        <v>229600</v>
      </c>
      <c r="Q14" s="14">
        <v>350000</v>
      </c>
      <c r="R14" s="14">
        <v>350000</v>
      </c>
      <c r="S14" s="14">
        <v>350000</v>
      </c>
      <c r="T14" s="17">
        <v>240000</v>
      </c>
      <c r="U14" s="17">
        <v>127400</v>
      </c>
      <c r="V14" s="17">
        <v>213850</v>
      </c>
      <c r="W14" s="18">
        <v>182700</v>
      </c>
      <c r="X14" s="27">
        <v>182700</v>
      </c>
      <c r="Y14" s="19">
        <v>154665</v>
      </c>
      <c r="Z14" s="20">
        <v>73150</v>
      </c>
      <c r="AA14" s="20">
        <v>135905</v>
      </c>
      <c r="AB14" s="20">
        <v>304266</v>
      </c>
    </row>
    <row r="15" spans="1:28" ht="15.75" x14ac:dyDescent="0.25">
      <c r="A15" s="86" t="s">
        <v>39</v>
      </c>
      <c r="B15" s="9" t="s">
        <v>66</v>
      </c>
      <c r="C15" s="9">
        <v>1999</v>
      </c>
      <c r="D15" s="11"/>
      <c r="E15" s="11"/>
      <c r="F15" s="11">
        <v>20097</v>
      </c>
      <c r="G15" s="11">
        <v>39824</v>
      </c>
      <c r="H15" s="12">
        <v>35604</v>
      </c>
      <c r="I15" s="13">
        <v>40005</v>
      </c>
      <c r="J15" s="13">
        <v>15000</v>
      </c>
      <c r="K15" s="13">
        <v>20000</v>
      </c>
      <c r="L15" s="13">
        <v>17388</v>
      </c>
      <c r="M15" s="14">
        <v>21913</v>
      </c>
      <c r="N15" s="14">
        <v>36843</v>
      </c>
      <c r="O15" s="14">
        <v>52935</v>
      </c>
      <c r="P15" s="14">
        <v>32340</v>
      </c>
      <c r="Q15" s="14">
        <v>38000</v>
      </c>
      <c r="R15" s="14">
        <v>38000</v>
      </c>
      <c r="S15" s="14">
        <v>32000</v>
      </c>
      <c r="T15" s="17">
        <v>0</v>
      </c>
      <c r="U15" s="17">
        <v>0</v>
      </c>
      <c r="V15" s="17">
        <v>0</v>
      </c>
      <c r="W15" s="18">
        <v>0</v>
      </c>
      <c r="X15" s="19">
        <v>0</v>
      </c>
      <c r="Y15" s="28"/>
      <c r="Z15" s="20">
        <v>0</v>
      </c>
      <c r="AA15" s="20">
        <v>0</v>
      </c>
      <c r="AB15" s="20">
        <v>0</v>
      </c>
    </row>
    <row r="16" spans="1:28" ht="15.75" x14ac:dyDescent="0.25">
      <c r="A16" s="86" t="s">
        <v>39</v>
      </c>
      <c r="B16" s="9" t="s">
        <v>40</v>
      </c>
      <c r="C16" s="9">
        <v>1997</v>
      </c>
      <c r="D16" s="11">
        <v>17000</v>
      </c>
      <c r="E16" s="11">
        <v>25000</v>
      </c>
      <c r="F16" s="11">
        <v>30000</v>
      </c>
      <c r="G16" s="11">
        <v>70000</v>
      </c>
      <c r="H16" s="12">
        <v>80000</v>
      </c>
      <c r="I16" s="13">
        <v>100000</v>
      </c>
      <c r="J16" s="13">
        <v>90000</v>
      </c>
      <c r="K16" s="13">
        <v>90000</v>
      </c>
      <c r="L16" s="13">
        <v>130000</v>
      </c>
      <c r="M16" s="14">
        <v>130000</v>
      </c>
      <c r="N16" s="14">
        <v>230000</v>
      </c>
      <c r="O16" s="14">
        <v>140000</v>
      </c>
      <c r="P16" s="14">
        <v>135000</v>
      </c>
      <c r="Q16" s="14">
        <v>140000</v>
      </c>
      <c r="R16" s="14">
        <v>140000</v>
      </c>
      <c r="S16" s="14">
        <v>140000</v>
      </c>
      <c r="T16" s="25">
        <v>140000</v>
      </c>
      <c r="U16" s="29">
        <v>140000</v>
      </c>
      <c r="V16" s="29">
        <v>140000</v>
      </c>
      <c r="W16" s="30">
        <v>140000</v>
      </c>
      <c r="X16" s="31">
        <v>174000</v>
      </c>
      <c r="Y16" s="19">
        <v>170000</v>
      </c>
      <c r="Z16" s="20">
        <v>180000</v>
      </c>
      <c r="AA16" s="20">
        <v>175000</v>
      </c>
      <c r="AB16" s="20">
        <v>280000</v>
      </c>
    </row>
    <row r="17" spans="1:28" ht="15.75" x14ac:dyDescent="0.25">
      <c r="A17" s="86" t="s">
        <v>41</v>
      </c>
      <c r="B17" s="9" t="s">
        <v>42</v>
      </c>
      <c r="C17" s="9">
        <v>2021</v>
      </c>
      <c r="D17" s="11"/>
      <c r="E17" s="11"/>
      <c r="F17" s="11"/>
      <c r="G17" s="11"/>
      <c r="H17" s="12"/>
      <c r="I17" s="13"/>
      <c r="J17" s="13"/>
      <c r="K17" s="13"/>
      <c r="L17" s="13"/>
      <c r="M17" s="14"/>
      <c r="N17" s="14"/>
      <c r="O17" s="14"/>
      <c r="P17" s="14"/>
      <c r="Q17" s="14"/>
      <c r="R17" s="14"/>
      <c r="S17" s="14"/>
      <c r="T17" s="25"/>
      <c r="U17" s="29"/>
      <c r="V17" s="29"/>
      <c r="W17" s="30"/>
      <c r="X17" s="31"/>
      <c r="Y17" s="28"/>
      <c r="Z17" s="20"/>
      <c r="AA17" s="20"/>
      <c r="AB17" s="20">
        <v>95000</v>
      </c>
    </row>
    <row r="18" spans="1:28" ht="15.75" x14ac:dyDescent="0.25">
      <c r="A18" s="86" t="s">
        <v>43</v>
      </c>
      <c r="B18" s="9" t="s">
        <v>44</v>
      </c>
      <c r="C18" s="9">
        <v>1989</v>
      </c>
      <c r="D18" s="11">
        <v>320443</v>
      </c>
      <c r="E18" s="11">
        <v>142196</v>
      </c>
      <c r="F18" s="11">
        <v>183499</v>
      </c>
      <c r="G18" s="11">
        <v>245000</v>
      </c>
      <c r="H18" s="12">
        <v>433782</v>
      </c>
      <c r="I18" s="13">
        <v>374868</v>
      </c>
      <c r="J18" s="13">
        <v>137646</v>
      </c>
      <c r="K18" s="13">
        <v>150000</v>
      </c>
      <c r="L18" s="13">
        <v>150000</v>
      </c>
      <c r="M18" s="14">
        <v>170000</v>
      </c>
      <c r="N18" s="14">
        <v>87200</v>
      </c>
      <c r="O18" s="14">
        <v>190000</v>
      </c>
      <c r="P18" s="14">
        <v>190000</v>
      </c>
      <c r="Q18" s="14">
        <v>108000</v>
      </c>
      <c r="R18" s="14">
        <v>73000</v>
      </c>
      <c r="S18" s="14">
        <v>0</v>
      </c>
      <c r="T18" s="17">
        <v>0</v>
      </c>
      <c r="U18" s="17">
        <v>500000</v>
      </c>
      <c r="V18" s="17">
        <v>1500000</v>
      </c>
      <c r="W18" s="18">
        <v>1011096</v>
      </c>
      <c r="X18" s="19">
        <v>1260000</v>
      </c>
      <c r="Y18" s="19">
        <v>922140</v>
      </c>
      <c r="Z18" s="20">
        <v>980000</v>
      </c>
      <c r="AA18" s="20">
        <v>980000</v>
      </c>
      <c r="AB18" s="20">
        <v>926784</v>
      </c>
    </row>
    <row r="19" spans="1:28" ht="15.75" x14ac:dyDescent="0.25">
      <c r="A19" s="86" t="s">
        <v>45</v>
      </c>
      <c r="B19" s="9" t="s">
        <v>46</v>
      </c>
      <c r="C19" s="9">
        <v>1998</v>
      </c>
      <c r="D19" s="11"/>
      <c r="E19" s="11"/>
      <c r="F19" s="11">
        <v>241650</v>
      </c>
      <c r="G19" s="11">
        <v>290138</v>
      </c>
      <c r="H19" s="12">
        <v>292068</v>
      </c>
      <c r="I19" s="13">
        <v>463212</v>
      </c>
      <c r="J19" s="13">
        <v>299754</v>
      </c>
      <c r="K19" s="13">
        <v>131724</v>
      </c>
      <c r="L19" s="13">
        <v>143460</v>
      </c>
      <c r="M19" s="14">
        <v>144000</v>
      </c>
      <c r="N19" s="14">
        <v>278280</v>
      </c>
      <c r="O19" s="14">
        <v>404631</v>
      </c>
      <c r="P19" s="14">
        <v>479341</v>
      </c>
      <c r="Q19" s="14">
        <v>529000</v>
      </c>
      <c r="R19" s="14">
        <v>529000</v>
      </c>
      <c r="S19" s="14">
        <v>455112</v>
      </c>
      <c r="T19" s="25">
        <v>345168</v>
      </c>
      <c r="U19" s="25">
        <v>289710</v>
      </c>
      <c r="V19" s="25">
        <v>315144</v>
      </c>
      <c r="W19" s="26">
        <v>237846</v>
      </c>
      <c r="X19" s="27">
        <v>498563</v>
      </c>
      <c r="Y19" s="32">
        <v>231220</v>
      </c>
      <c r="Z19" s="20">
        <v>254236</v>
      </c>
      <c r="AA19" s="33">
        <v>307476</v>
      </c>
      <c r="AB19" s="23">
        <v>267624</v>
      </c>
    </row>
    <row r="20" spans="1:28" ht="15.75" x14ac:dyDescent="0.25">
      <c r="A20" s="86" t="s">
        <v>45</v>
      </c>
      <c r="B20" s="9" t="s">
        <v>47</v>
      </c>
      <c r="C20" s="9">
        <v>2009</v>
      </c>
      <c r="D20" s="11"/>
      <c r="E20" s="11"/>
      <c r="F20" s="11"/>
      <c r="G20" s="11"/>
      <c r="H20" s="12"/>
      <c r="I20" s="11"/>
      <c r="J20" s="11"/>
      <c r="K20" s="11"/>
      <c r="L20" s="11"/>
      <c r="M20" s="11"/>
      <c r="N20" s="11"/>
      <c r="O20" s="14"/>
      <c r="P20" s="14"/>
      <c r="Q20" s="16">
        <v>250000</v>
      </c>
      <c r="R20" s="16">
        <v>250000</v>
      </c>
      <c r="S20" s="16">
        <v>280000</v>
      </c>
      <c r="T20" s="17">
        <v>28000</v>
      </c>
      <c r="U20" s="17"/>
      <c r="V20" s="17">
        <v>28000</v>
      </c>
      <c r="W20" s="18">
        <v>145260</v>
      </c>
      <c r="X20" s="19">
        <v>0</v>
      </c>
      <c r="Y20" s="19">
        <v>0</v>
      </c>
      <c r="Z20" s="20"/>
      <c r="AA20" s="20"/>
      <c r="AB20" s="20"/>
    </row>
    <row r="21" spans="1:28" ht="15.75" x14ac:dyDescent="0.25">
      <c r="A21" s="86" t="s">
        <v>48</v>
      </c>
      <c r="B21" s="9" t="s">
        <v>49</v>
      </c>
      <c r="C21" s="9">
        <v>1987</v>
      </c>
      <c r="D21" s="11">
        <v>1600000</v>
      </c>
      <c r="E21" s="11">
        <v>2400000</v>
      </c>
      <c r="F21" s="11">
        <v>2250000</v>
      </c>
      <c r="G21" s="11">
        <v>1171214</v>
      </c>
      <c r="H21" s="12">
        <v>2300000</v>
      </c>
      <c r="I21" s="13">
        <v>2800000</v>
      </c>
      <c r="J21" s="13">
        <v>2010000</v>
      </c>
      <c r="K21" s="13">
        <v>2010000</v>
      </c>
      <c r="L21" s="13">
        <v>2000000</v>
      </c>
      <c r="M21" s="13">
        <v>2010000</v>
      </c>
      <c r="N21" s="14">
        <v>1860000</v>
      </c>
      <c r="O21" s="14">
        <v>2480000</v>
      </c>
      <c r="P21" s="14">
        <v>2500000</v>
      </c>
      <c r="Q21" s="14">
        <v>3038000</v>
      </c>
      <c r="R21" s="14">
        <v>1650000</v>
      </c>
      <c r="S21" s="14">
        <v>3038000</v>
      </c>
      <c r="T21" s="17">
        <v>2160500</v>
      </c>
      <c r="U21" s="17">
        <v>2249836</v>
      </c>
      <c r="V21" s="17">
        <v>2532092</v>
      </c>
      <c r="W21" s="18">
        <v>2795586</v>
      </c>
      <c r="X21" s="19">
        <v>786495</v>
      </c>
      <c r="Y21" s="19">
        <v>1513535</v>
      </c>
      <c r="Z21" s="20">
        <v>1138945</v>
      </c>
      <c r="AA21" s="20">
        <v>884558</v>
      </c>
      <c r="AB21" s="23">
        <v>1809596</v>
      </c>
    </row>
    <row r="22" spans="1:28" ht="15.75" x14ac:dyDescent="0.25">
      <c r="A22" s="86" t="s">
        <v>48</v>
      </c>
      <c r="B22" s="9" t="s">
        <v>50</v>
      </c>
      <c r="C22" s="9">
        <v>2010</v>
      </c>
      <c r="D22" s="11"/>
      <c r="E22" s="11"/>
      <c r="F22" s="11"/>
      <c r="G22" s="11"/>
      <c r="H22" s="12"/>
      <c r="I22" s="13"/>
      <c r="J22" s="13"/>
      <c r="K22" s="13"/>
      <c r="L22" s="13"/>
      <c r="M22" s="13"/>
      <c r="N22" s="14"/>
      <c r="O22" s="14"/>
      <c r="P22" s="14"/>
      <c r="Q22" s="14">
        <v>300000</v>
      </c>
      <c r="R22" s="14">
        <v>300000</v>
      </c>
      <c r="S22" s="14">
        <v>300000</v>
      </c>
      <c r="T22" s="17">
        <v>32000</v>
      </c>
      <c r="U22" s="17">
        <v>0</v>
      </c>
      <c r="V22" s="17">
        <v>6000</v>
      </c>
      <c r="W22" s="18">
        <v>10000</v>
      </c>
      <c r="X22" s="19">
        <v>0</v>
      </c>
      <c r="Y22" s="19">
        <v>0</v>
      </c>
      <c r="Z22" s="20" t="s">
        <v>51</v>
      </c>
      <c r="AA22" s="20">
        <v>18000</v>
      </c>
      <c r="AB22" s="20">
        <v>6000</v>
      </c>
    </row>
    <row r="23" spans="1:28" ht="15.75" x14ac:dyDescent="0.25">
      <c r="A23" s="86" t="s">
        <v>52</v>
      </c>
      <c r="B23" s="9" t="s">
        <v>53</v>
      </c>
      <c r="C23" s="9">
        <v>1994</v>
      </c>
      <c r="D23" s="10"/>
      <c r="E23" s="10"/>
      <c r="F23" s="10"/>
      <c r="G23" s="11">
        <v>984960</v>
      </c>
      <c r="H23" s="34">
        <v>658584</v>
      </c>
      <c r="I23" s="35">
        <v>821272</v>
      </c>
      <c r="J23" s="35">
        <v>975648</v>
      </c>
      <c r="K23" s="13">
        <v>1028412</v>
      </c>
      <c r="L23" s="35">
        <v>1551384</v>
      </c>
      <c r="M23" s="14">
        <v>962158</v>
      </c>
      <c r="N23" s="16">
        <v>1059546</v>
      </c>
      <c r="O23" s="16">
        <v>1326326</v>
      </c>
      <c r="P23" s="16">
        <v>1208308</v>
      </c>
      <c r="Q23" s="14">
        <v>888077</v>
      </c>
      <c r="R23" s="14">
        <v>617569</v>
      </c>
      <c r="S23" s="16">
        <v>1251586</v>
      </c>
      <c r="T23" s="17">
        <v>917702</v>
      </c>
      <c r="U23" s="17">
        <v>1198283</v>
      </c>
      <c r="V23" s="17">
        <v>1064087</v>
      </c>
      <c r="W23" s="18">
        <v>1254332</v>
      </c>
      <c r="X23" s="19">
        <v>836221</v>
      </c>
      <c r="Y23" s="19">
        <v>760320</v>
      </c>
      <c r="Z23" s="20">
        <v>1099764</v>
      </c>
      <c r="AA23" s="20">
        <v>1406352</v>
      </c>
      <c r="AB23" s="23">
        <v>1518048</v>
      </c>
    </row>
    <row r="24" spans="1:28" ht="15.75" x14ac:dyDescent="0.25">
      <c r="A24" s="86" t="s">
        <v>54</v>
      </c>
      <c r="B24" s="9" t="s">
        <v>55</v>
      </c>
      <c r="C24" s="9" t="s">
        <v>56</v>
      </c>
      <c r="D24" s="10"/>
      <c r="E24" s="10"/>
      <c r="F24" s="10">
        <v>129640</v>
      </c>
      <c r="G24" s="13">
        <v>1107625</v>
      </c>
      <c r="H24" s="12">
        <v>1282854</v>
      </c>
      <c r="I24" s="13">
        <v>1406871</v>
      </c>
      <c r="J24" s="13">
        <v>930000</v>
      </c>
      <c r="K24" s="13">
        <v>1041000</v>
      </c>
      <c r="L24" s="13">
        <v>1174000</v>
      </c>
      <c r="M24" s="14">
        <v>600000</v>
      </c>
      <c r="N24" s="14">
        <v>822742</v>
      </c>
      <c r="O24" s="14">
        <v>966000</v>
      </c>
      <c r="P24" s="16">
        <v>1100000</v>
      </c>
      <c r="Q24" s="16">
        <v>1307942</v>
      </c>
      <c r="R24" s="16">
        <v>1249419</v>
      </c>
      <c r="S24" s="16">
        <v>1456905</v>
      </c>
      <c r="T24" s="17">
        <v>1293606</v>
      </c>
      <c r="U24" s="17">
        <v>1090744</v>
      </c>
      <c r="V24" s="17">
        <v>1604590</v>
      </c>
      <c r="W24" s="18">
        <v>780575</v>
      </c>
      <c r="X24" s="19">
        <v>1000000</v>
      </c>
      <c r="Y24" s="19">
        <v>1676880</v>
      </c>
      <c r="Z24" s="20">
        <v>1676880</v>
      </c>
      <c r="AA24" s="20">
        <v>450720</v>
      </c>
      <c r="AB24" s="23">
        <v>314496</v>
      </c>
    </row>
    <row r="25" spans="1:28" ht="15.75" x14ac:dyDescent="0.25">
      <c r="A25" s="86" t="s">
        <v>54</v>
      </c>
      <c r="B25" s="9" t="s">
        <v>57</v>
      </c>
      <c r="C25" s="9">
        <v>2007</v>
      </c>
      <c r="D25" s="10"/>
      <c r="E25" s="10"/>
      <c r="F25" s="10"/>
      <c r="G25" s="10"/>
      <c r="H25" s="34"/>
      <c r="I25" s="10"/>
      <c r="J25" s="10"/>
      <c r="K25" s="10"/>
      <c r="L25" s="10"/>
      <c r="M25" s="10"/>
      <c r="N25" s="14"/>
      <c r="O25" s="14">
        <v>200000</v>
      </c>
      <c r="P25" s="14">
        <v>210000</v>
      </c>
      <c r="Q25" s="14">
        <v>210000</v>
      </c>
      <c r="R25" s="14">
        <v>230000</v>
      </c>
      <c r="S25" s="14">
        <v>193941</v>
      </c>
      <c r="T25" s="17">
        <v>48000</v>
      </c>
      <c r="U25" s="17">
        <v>152479</v>
      </c>
      <c r="V25" s="17">
        <v>209216</v>
      </c>
      <c r="W25" s="18">
        <v>216632</v>
      </c>
      <c r="X25" s="19">
        <v>216630</v>
      </c>
      <c r="Y25" s="19">
        <v>259200</v>
      </c>
      <c r="Z25" s="20">
        <v>259200</v>
      </c>
      <c r="AA25" s="20">
        <v>633600</v>
      </c>
      <c r="AB25" s="20">
        <v>978480</v>
      </c>
    </row>
    <row r="26" spans="1:28" ht="15.75" x14ac:dyDescent="0.25">
      <c r="A26" s="86" t="s">
        <v>58</v>
      </c>
      <c r="B26" s="9" t="s">
        <v>59</v>
      </c>
      <c r="C26" s="9">
        <v>2004</v>
      </c>
      <c r="D26" s="10"/>
      <c r="E26" s="10"/>
      <c r="F26" s="10"/>
      <c r="G26" s="10"/>
      <c r="H26" s="34"/>
      <c r="I26" s="10"/>
      <c r="J26" s="10"/>
      <c r="K26" s="10"/>
      <c r="L26" s="13">
        <v>48000</v>
      </c>
      <c r="M26" s="14">
        <v>48000</v>
      </c>
      <c r="N26" s="14">
        <v>55000</v>
      </c>
      <c r="O26" s="14">
        <v>83168</v>
      </c>
      <c r="P26" s="14">
        <v>104365</v>
      </c>
      <c r="Q26" s="14">
        <v>88000</v>
      </c>
      <c r="R26" s="14">
        <v>37000</v>
      </c>
      <c r="S26" s="14">
        <v>37000</v>
      </c>
      <c r="T26" s="17">
        <v>56000</v>
      </c>
      <c r="U26" s="17">
        <v>32000</v>
      </c>
      <c r="V26" s="17">
        <v>32000</v>
      </c>
      <c r="W26" s="18">
        <v>53000</v>
      </c>
      <c r="X26" s="19">
        <v>75000</v>
      </c>
      <c r="Y26" s="19">
        <v>0</v>
      </c>
      <c r="Z26" s="20"/>
      <c r="AA26" s="20"/>
      <c r="AB26" s="20"/>
    </row>
    <row r="27" spans="1:28" ht="15.75" x14ac:dyDescent="0.25">
      <c r="A27" s="86" t="s">
        <v>58</v>
      </c>
      <c r="B27" s="9" t="s">
        <v>60</v>
      </c>
      <c r="C27" s="55">
        <v>2005</v>
      </c>
      <c r="D27" s="10"/>
      <c r="E27" s="10"/>
      <c r="F27" s="10"/>
      <c r="G27" s="10"/>
      <c r="H27" s="34"/>
      <c r="I27" s="10"/>
      <c r="J27" s="10"/>
      <c r="K27" s="10"/>
      <c r="L27" s="58">
        <v>140000</v>
      </c>
      <c r="M27" s="49">
        <v>140000</v>
      </c>
      <c r="N27" s="49">
        <v>218400</v>
      </c>
      <c r="O27" s="49">
        <f>34760+66427</f>
        <v>101187</v>
      </c>
      <c r="P27" s="49">
        <v>81000</v>
      </c>
      <c r="Q27" s="49">
        <f>27000+53000</f>
        <v>80000</v>
      </c>
      <c r="R27" s="49">
        <v>89650</v>
      </c>
      <c r="S27" s="49">
        <v>0</v>
      </c>
      <c r="T27" s="72">
        <v>0</v>
      </c>
      <c r="U27" s="72">
        <v>0</v>
      </c>
      <c r="V27" s="75">
        <v>26000</v>
      </c>
      <c r="W27" s="78">
        <v>115000</v>
      </c>
      <c r="X27" s="78">
        <v>89650</v>
      </c>
      <c r="Y27" s="85">
        <v>25000</v>
      </c>
      <c r="Z27" s="65">
        <v>25000</v>
      </c>
      <c r="AA27" s="65">
        <v>15000</v>
      </c>
      <c r="AB27" s="65">
        <v>15000</v>
      </c>
    </row>
    <row r="28" spans="1:28" ht="15.75" x14ac:dyDescent="0.25">
      <c r="A28" s="86" t="s">
        <v>58</v>
      </c>
      <c r="B28" s="9" t="s">
        <v>61</v>
      </c>
      <c r="C28" s="57"/>
      <c r="D28" s="10"/>
      <c r="E28" s="10"/>
      <c r="F28" s="10"/>
      <c r="G28" s="10"/>
      <c r="H28" s="34"/>
      <c r="I28" s="10"/>
      <c r="J28" s="10"/>
      <c r="K28" s="10"/>
      <c r="L28" s="60"/>
      <c r="M28" s="51"/>
      <c r="N28" s="51"/>
      <c r="O28" s="50"/>
      <c r="P28" s="51"/>
      <c r="Q28" s="51"/>
      <c r="R28" s="51"/>
      <c r="S28" s="51"/>
      <c r="T28" s="74"/>
      <c r="U28" s="74"/>
      <c r="V28" s="77"/>
      <c r="W28" s="84"/>
      <c r="X28" s="80"/>
      <c r="Y28" s="85"/>
      <c r="Z28" s="65"/>
      <c r="AA28" s="65"/>
      <c r="AB28" s="65"/>
    </row>
    <row r="29" spans="1:28" ht="15.75" x14ac:dyDescent="0.25">
      <c r="A29" s="87" t="s">
        <v>62</v>
      </c>
      <c r="B29" s="36" t="s">
        <v>63</v>
      </c>
      <c r="C29" s="36">
        <v>2017</v>
      </c>
      <c r="D29" s="10"/>
      <c r="E29" s="10"/>
      <c r="F29" s="10"/>
      <c r="G29" s="10"/>
      <c r="H29" s="34"/>
      <c r="I29" s="10"/>
      <c r="J29" s="10"/>
      <c r="K29" s="10"/>
      <c r="L29" s="13"/>
      <c r="M29" s="14"/>
      <c r="N29" s="14"/>
      <c r="O29" s="47"/>
      <c r="P29" s="14"/>
      <c r="Q29" s="14"/>
      <c r="R29" s="14"/>
      <c r="S29" s="14"/>
      <c r="T29" s="17"/>
      <c r="U29" s="17"/>
      <c r="V29" s="17"/>
      <c r="W29" s="37">
        <v>23443</v>
      </c>
      <c r="X29" s="38">
        <v>30330</v>
      </c>
      <c r="Y29" s="19">
        <v>75365</v>
      </c>
      <c r="Z29" s="20">
        <v>48850</v>
      </c>
      <c r="AA29" s="20">
        <v>40450</v>
      </c>
      <c r="AB29" s="20">
        <v>38900</v>
      </c>
    </row>
    <row r="30" spans="1:28" ht="15.75" x14ac:dyDescent="0.25">
      <c r="A30" s="48" t="s">
        <v>64</v>
      </c>
      <c r="B30" s="48"/>
      <c r="C30" s="48"/>
      <c r="D30" s="39">
        <f t="shared" ref="D30:K30" si="0">SUM(D2:D28)</f>
        <v>5051330</v>
      </c>
      <c r="E30" s="1">
        <f t="shared" si="0"/>
        <v>5474473</v>
      </c>
      <c r="F30" s="1">
        <f t="shared" si="0"/>
        <v>7010794</v>
      </c>
      <c r="G30" s="1">
        <f t="shared" si="0"/>
        <v>9923007</v>
      </c>
      <c r="H30" s="3">
        <f t="shared" si="0"/>
        <v>12479398</v>
      </c>
      <c r="I30" s="1">
        <f t="shared" si="0"/>
        <v>17517357</v>
      </c>
      <c r="J30" s="1">
        <f t="shared" si="0"/>
        <v>7635442</v>
      </c>
      <c r="K30" s="1">
        <f t="shared" si="0"/>
        <v>7579757</v>
      </c>
      <c r="L30" s="40">
        <f t="shared" ref="L30:V30" si="1">SUM(L2:L27)</f>
        <v>9168226</v>
      </c>
      <c r="M30" s="41">
        <f t="shared" si="1"/>
        <v>10118759</v>
      </c>
      <c r="N30" s="41">
        <f t="shared" si="1"/>
        <v>10432608</v>
      </c>
      <c r="O30" s="41">
        <f t="shared" si="1"/>
        <v>17933577</v>
      </c>
      <c r="P30" s="41">
        <f t="shared" si="1"/>
        <v>14098224</v>
      </c>
      <c r="Q30" s="41">
        <f t="shared" si="1"/>
        <v>15091713</v>
      </c>
      <c r="R30" s="41">
        <f t="shared" si="1"/>
        <v>18741924</v>
      </c>
      <c r="S30" s="41">
        <f t="shared" si="1"/>
        <v>16873114</v>
      </c>
      <c r="T30" s="42">
        <f t="shared" si="1"/>
        <v>14157921</v>
      </c>
      <c r="U30" s="42">
        <f t="shared" si="1"/>
        <v>11587545</v>
      </c>
      <c r="V30" s="42">
        <f t="shared" si="1"/>
        <v>14469125</v>
      </c>
      <c r="W30" s="43">
        <f>SUM(W2:W29)</f>
        <v>13108058</v>
      </c>
      <c r="X30" s="44">
        <f>SUM(X2:X29)</f>
        <v>13668211</v>
      </c>
      <c r="Y30" s="45">
        <f>SUM(Y2:Y29)</f>
        <v>12380737</v>
      </c>
      <c r="Z30" s="46">
        <f>SUM(Z2:Z29)</f>
        <v>11951821</v>
      </c>
      <c r="AA30" s="46">
        <f>SUM(AA2:AA29)</f>
        <v>11727445</v>
      </c>
      <c r="AB30" s="46">
        <f>SUM(AB1:AB29)</f>
        <v>12177118</v>
      </c>
    </row>
  </sheetData>
  <mergeCells count="45">
    <mergeCell ref="T27:T28"/>
    <mergeCell ref="O27:O28"/>
    <mergeCell ref="C27:C28"/>
    <mergeCell ref="U27:U28"/>
    <mergeCell ref="V27:V28"/>
    <mergeCell ref="W27:W28"/>
    <mergeCell ref="L27:L28"/>
    <mergeCell ref="M27:M28"/>
    <mergeCell ref="N27:N28"/>
    <mergeCell ref="X27:X28"/>
    <mergeCell ref="Y27:Y28"/>
    <mergeCell ref="Z27:Z28"/>
    <mergeCell ref="AA27:AA28"/>
    <mergeCell ref="AB27:AB28"/>
    <mergeCell ref="P27:P28"/>
    <mergeCell ref="Q27:Q28"/>
    <mergeCell ref="R27:R28"/>
    <mergeCell ref="S27:S28"/>
    <mergeCell ref="Y4:Y8"/>
    <mergeCell ref="Z4:Z8"/>
    <mergeCell ref="AA4:AA8"/>
    <mergeCell ref="AB4:AB8"/>
    <mergeCell ref="C4:C8"/>
    <mergeCell ref="H4:H8"/>
    <mergeCell ref="G4:G8"/>
    <mergeCell ref="S4:S8"/>
    <mergeCell ref="T4:T8"/>
    <mergeCell ref="U4:U8"/>
    <mergeCell ref="V4:V8"/>
    <mergeCell ref="W4:W8"/>
    <mergeCell ref="X4:X8"/>
    <mergeCell ref="M4:M8"/>
    <mergeCell ref="N4:N8"/>
    <mergeCell ref="O4:O8"/>
    <mergeCell ref="P4:P8"/>
    <mergeCell ref="Q4:Q8"/>
    <mergeCell ref="R4:R8"/>
    <mergeCell ref="B4:B8"/>
    <mergeCell ref="J4:J8"/>
    <mergeCell ref="K4:K8"/>
    <mergeCell ref="L4:L8"/>
    <mergeCell ref="F4:F8"/>
    <mergeCell ref="E4:E8"/>
    <mergeCell ref="D4:D8"/>
    <mergeCell ref="I4:I8"/>
  </mergeCell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AFA765-A910-4634-8286-6EF42BA265E8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Sheet1</vt:lpstr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2023-04-17T08:25:11Z</dcterms:modified>
</cp:coreProperties>
</file>